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риложение_1" sheetId="1" r:id="rId1"/>
    <sheet name="Приложение_2" sheetId="2" r:id="rId2"/>
    <sheet name="Приложение_4" sheetId="3" r:id="rId3"/>
  </sheets>
  <definedNames>
    <definedName name="_xlnm.Print_Area" localSheetId="1">'Приложение_2'!$A$1:$I$97</definedName>
    <definedName name="_xlnm.Print_Area" localSheetId="2">'Приложение_4'!$A$1:$E$12</definedName>
  </definedNames>
  <calcPr fullCalcOnLoad="1"/>
</workbook>
</file>

<file path=xl/sharedStrings.xml><?xml version="1.0" encoding="utf-8"?>
<sst xmlns="http://schemas.openxmlformats.org/spreadsheetml/2006/main" count="184" uniqueCount="137">
  <si>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</si>
  <si>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</si>
  <si>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</si>
  <si>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</si>
  <si>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</si>
  <si>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</si>
  <si>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</si>
  <si>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</si>
  <si>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</si>
  <si>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</si>
  <si>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</si>
  <si>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</si>
  <si>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</si>
  <si>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</si>
  <si>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</si>
  <si>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</si>
  <si>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</si>
  <si>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</si>
  <si>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</si>
  <si>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</si>
  <si>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</si>
  <si>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</si>
  <si>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 материальных и нематериальных активов</t>
  </si>
  <si>
    <t>ИТОГО неналоговые доходы</t>
  </si>
  <si>
    <t>000 2 00 00000 00 0000 000</t>
  </si>
  <si>
    <t>Безвозмездные поступления</t>
  </si>
  <si>
    <t>000 2 02 00000 00 0000 000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</si>
  <si>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</si>
  <si>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</si>
  <si>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</si>
  <si>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</si>
  <si>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</si>
  <si>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</si>
  <si>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</si>
  <si>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</si>
  <si>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</si>
  <si>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</si>
  <si>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</si>
  <si>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</si>
  <si>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</si>
  <si>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</si>
  <si>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</si>
  <si>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</si>
  <si>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</si>
  <si>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</si>
  <si>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</si>
  <si>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</si>
  <si>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</si>
  <si>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</si>
  <si>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</si>
  <si>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</si>
  <si>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</si>
  <si>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</si>
  <si>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</si>
  <si>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</si>
  <si>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</si>
  <si>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</si>
  <si>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</si>
  <si>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</si>
  <si>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</si>
  <si>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</si>
  <si>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</si>
  <si>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</si>
  <si>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</si>
  <si>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</si>
  <si>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</si>
  <si>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</si>
  <si>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</si>
  <si>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</si>
  <si>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</si>
  <si>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</si>
  <si>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</si>
  <si>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</si>
  <si>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</si>
  <si>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</si>
  <si>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</si>
  <si>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</si>
  <si>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</si>
  <si>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</si>
  <si>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</si>
  <si>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</si>
  <si>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</si>
  <si>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</si>
  <si>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 xml:space="preserve">  Приложение № 2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</si>
  <si>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</si>
  <si>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 от других бюджетов бюджетной системы Российской Федерации</t>
  </si>
  <si>
    <t>11</t>
  </si>
  <si>
    <t>Транспортный налог</t>
  </si>
  <si>
    <t>000 2 02 03015 00 0000 151</t>
  </si>
  <si>
    <t>Безвозмездные поступления от  бюджетов  других уровней (субсидии ВУС)</t>
  </si>
  <si>
    <t>Национальная оборона</t>
  </si>
  <si>
    <t>Мобилизационная и вневойсковая подготовка</t>
  </si>
  <si>
    <t>Образование</t>
  </si>
  <si>
    <t>Молодежная политика и оздоровление детей</t>
  </si>
  <si>
    <t xml:space="preserve">доходы от сдачи в аренду имущества,находящегося в опер.управ. </t>
  </si>
  <si>
    <t>Прочие безвозмездные поступления</t>
  </si>
  <si>
    <t>МО "Муринское сельское поселение"</t>
  </si>
  <si>
    <t>Возврат остатков субсидий, субвенций и иных межбюджетных трансфертов</t>
  </si>
  <si>
    <t>13</t>
  </si>
  <si>
    <t xml:space="preserve">Дефицит (-), профицит (+) бюджета </t>
  </si>
  <si>
    <t>000 1 06 04000 02 0000 110</t>
  </si>
  <si>
    <t>000 1 11 05013 10 0000 120</t>
  </si>
  <si>
    <t>000 1 14 06013 10 0000 430</t>
  </si>
  <si>
    <t>000 2 07 00500 01 0000 180</t>
  </si>
  <si>
    <t>000 1 11 05035 10 0000 120</t>
  </si>
  <si>
    <t>000 2 19 05000 10 0000 151</t>
  </si>
  <si>
    <t>Задолженность и перерасячеты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</si>
  <si>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</si>
  <si>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001 1 13 00000 00 0000 000</t>
  </si>
  <si>
    <t>ИТОГО безвозмездные поступления</t>
  </si>
  <si>
    <t>Дорожное хозяйство (дорожные фонды)</t>
  </si>
  <si>
    <t>Уточненный план 2013 года</t>
  </si>
  <si>
    <t>001 1 13 01995 10 0000 130</t>
  </si>
  <si>
    <t>001 1 13 02990 00 0000 130</t>
  </si>
  <si>
    <t>Прочие доходы от компенсации затрат государства</t>
  </si>
  <si>
    <t>000 2 02 04012 10 0000 151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</si>
  <si>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</si>
  <si>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Пенсионное обеспечение</t>
  </si>
  <si>
    <t>000 2 02 02088 00 0000 151</t>
  </si>
  <si>
    <t>Субсидии бюджетам субьектов Российской Федерации и муниципальных образований (межбюджетные трансферты)</t>
  </si>
  <si>
    <t>000 2 02 0302 41 0000 151</t>
  </si>
  <si>
    <t>Субсидии бюджетам поселений на выполнение передаваемых полномочий субьектов Российской Федерации</t>
  </si>
  <si>
    <t>Культура</t>
  </si>
  <si>
    <t>001 1 14 02053 10 0000 410</t>
  </si>
  <si>
    <t>Доходы от реализации иного имущества, находящегося в собственности  поселений</t>
  </si>
  <si>
    <t>к решению Совета депутатов</t>
  </si>
  <si>
    <t>Исполнение бюджета  по основным доходным источникам  за  2013 год</t>
  </si>
  <si>
    <t>Исполнено за 2013 год</t>
  </si>
  <si>
    <t>Уточненный план 2013 год</t>
  </si>
  <si>
    <t>Исполнение бюджета  по расходам за  2013 год по разделам, подразделам, целевым статьям и видам расходов бюджетов</t>
  </si>
  <si>
    <t>К РЕШЕНИЮ Совета днпутатов</t>
  </si>
  <si>
    <t>Источники внутреннего финансирования дефицита бюджета МО за 2013 год</t>
  </si>
  <si>
    <t>Исполнено за  2013 год</t>
  </si>
  <si>
    <t>Приложение № 4</t>
  </si>
  <si>
    <t>от " 21  "марта  2014г № 13</t>
  </si>
  <si>
    <t>от "21   "марта 2014г № 13</t>
  </si>
  <si>
    <t xml:space="preserve">от "21  "марта 2014г №13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</si>
</sst>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#,##0.00_р_.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justify"/>
    </xf>
    <xf numFmtId="0" fontId="6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 horizontal="center" vertical="top" wrapText="1"/>
    </xf>
    <xf numFmtId="168" fontId="6" fillId="0" borderId="14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169" fontId="6" fillId="0" borderId="10" xfId="0" applyNumberFormat="1" applyFont="1" applyBorder="1" applyAlignment="1">
      <alignment horizontal="center" vertical="top" wrapText="1"/>
    </xf>
    <xf numFmtId="169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4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wrapText="1"/>
    </xf>
    <xf numFmtId="168" fontId="3" fillId="0" borderId="14" xfId="0" applyNumberFormat="1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left" wrapText="1"/>
    </xf>
    <xf numFmtId="168" fontId="2" fillId="0" borderId="14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wrapText="1"/>
    </xf>
    <xf numFmtId="168" fontId="1" fillId="0" borderId="17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9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justify" vertical="top" wrapText="1"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19" fillId="0" borderId="0" xfId="0" applyNumberFormat="1" applyFont="1" applyAlignment="1">
      <alignment wrapText="1"/>
    </xf>
    <xf numFmtId="0" fontId="2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32.25390625" style="44" customWidth="1"/>
    <col min="2" max="2" width="37.375" style="0" customWidth="1"/>
    <col min="3" max="3" width="14.125" style="5" customWidth="1"/>
    <col min="4" max="4" width="14.375" style="5" customWidth="1"/>
    <col min="5" max="5" width="14.00390625" style="8" customWidth="1"/>
  </cols>
  <sheetData>
    <row r="2" spans="3:6" ht="15.75">
      <c r="C2" s="6" t="s">
        <v>69</v>
      </c>
      <c r="F2" s="3"/>
    </row>
    <row r="3" spans="3:6" ht="15.75">
      <c r="C3" s="6" t="s">
        <v>125</v>
      </c>
      <c r="F3" s="3"/>
    </row>
    <row r="4" spans="3:6" ht="15.75">
      <c r="C4" s="6" t="s">
        <v>96</v>
      </c>
      <c r="F4" s="3"/>
    </row>
    <row r="5" spans="3:6" ht="15.75">
      <c r="C5" s="109" t="s">
        <v>134</v>
      </c>
      <c r="D5" s="110"/>
      <c r="E5" s="110"/>
      <c r="F5" s="3"/>
    </row>
    <row r="6" ht="7.5" customHeight="1">
      <c r="A6" s="1"/>
    </row>
    <row r="7" spans="1:5" ht="31.5" customHeight="1">
      <c r="A7" s="108" t="s">
        <v>126</v>
      </c>
      <c r="B7" s="108"/>
      <c r="C7" s="108"/>
      <c r="D7" s="108"/>
      <c r="E7" s="108"/>
    </row>
    <row r="8" spans="1:4" ht="15.75" customHeight="1">
      <c r="A8" s="2"/>
      <c r="D8" s="7" t="s">
        <v>1</v>
      </c>
    </row>
    <row r="9" spans="1:5" s="4" customFormat="1" ht="48.75" customHeight="1">
      <c r="A9" s="9" t="s">
        <v>0</v>
      </c>
      <c r="B9" s="9" t="s">
        <v>70</v>
      </c>
      <c r="C9" s="32" t="s">
        <v>128</v>
      </c>
      <c r="D9" s="25" t="s">
        <v>127</v>
      </c>
      <c r="E9" s="65" t="s">
        <v>72</v>
      </c>
    </row>
    <row r="10" spans="1:5" ht="16.5" customHeight="1">
      <c r="A10" s="89" t="s">
        <v>2</v>
      </c>
      <c r="B10" s="10" t="s">
        <v>3</v>
      </c>
      <c r="C10" s="68">
        <f>C20+C35</f>
        <v>76523.1</v>
      </c>
      <c r="D10" s="68">
        <f>D20+D35</f>
        <v>147808.40000000002</v>
      </c>
      <c r="E10" s="11">
        <f>D10/C10</f>
        <v>1.9315526945458301</v>
      </c>
    </row>
    <row r="11" spans="1:5" ht="16.5" customHeight="1">
      <c r="A11" s="81" t="s">
        <v>4</v>
      </c>
      <c r="B11" s="12" t="s">
        <v>5</v>
      </c>
      <c r="C11" s="69">
        <v>17969.7</v>
      </c>
      <c r="D11" s="69">
        <f>D12+D14</f>
        <v>35727.3</v>
      </c>
      <c r="E11" s="13">
        <f>D11/C11</f>
        <v>1.9881967979432045</v>
      </c>
    </row>
    <row r="12" spans="1:5" ht="16.5" customHeight="1">
      <c r="A12" s="82" t="s">
        <v>6</v>
      </c>
      <c r="B12" s="14" t="s">
        <v>7</v>
      </c>
      <c r="C12" s="70">
        <f>C11</f>
        <v>17969.7</v>
      </c>
      <c r="D12" s="70">
        <v>35732.4</v>
      </c>
      <c r="E12" s="15">
        <f>D12/C12</f>
        <v>1.9884806090251923</v>
      </c>
    </row>
    <row r="13" spans="1:5" ht="16.5" customHeight="1">
      <c r="A13" s="81" t="s">
        <v>8</v>
      </c>
      <c r="B13" s="12" t="s">
        <v>9</v>
      </c>
      <c r="C13" s="69"/>
      <c r="D13" s="69"/>
      <c r="E13" s="13"/>
    </row>
    <row r="14" spans="1:5" ht="16.5" customHeight="1">
      <c r="A14" s="82" t="s">
        <v>10</v>
      </c>
      <c r="B14" s="14" t="s">
        <v>11</v>
      </c>
      <c r="C14" s="70"/>
      <c r="D14" s="70">
        <v>-5.1</v>
      </c>
      <c r="E14" s="15"/>
    </row>
    <row r="15" spans="1:5" ht="16.5" customHeight="1">
      <c r="A15" s="81" t="s">
        <v>12</v>
      </c>
      <c r="B15" s="12" t="s">
        <v>13</v>
      </c>
      <c r="C15" s="69">
        <f>C16+C17+C18</f>
        <v>38853.4</v>
      </c>
      <c r="D15" s="69">
        <f>SUM(D16:D19)</f>
        <v>96584.1</v>
      </c>
      <c r="E15" s="15">
        <f>D15/C15</f>
        <v>2.4858596673650184</v>
      </c>
    </row>
    <row r="16" spans="1:5" ht="16.5" customHeight="1">
      <c r="A16" s="82" t="s">
        <v>14</v>
      </c>
      <c r="B16" s="14" t="s">
        <v>15</v>
      </c>
      <c r="C16" s="70">
        <v>574.4</v>
      </c>
      <c r="D16" s="70">
        <v>593.9</v>
      </c>
      <c r="E16" s="15">
        <f>D16/C16</f>
        <v>1.0339484679665738</v>
      </c>
    </row>
    <row r="17" spans="1:5" ht="16.5" customHeight="1">
      <c r="A17" s="82" t="s">
        <v>100</v>
      </c>
      <c r="B17" s="14" t="s">
        <v>87</v>
      </c>
      <c r="C17" s="70">
        <v>3279</v>
      </c>
      <c r="D17" s="70">
        <v>4789.2</v>
      </c>
      <c r="E17" s="15">
        <f>D17/C17</f>
        <v>1.4605672461116193</v>
      </c>
    </row>
    <row r="18" spans="1:5" ht="16.5" customHeight="1">
      <c r="A18" s="82" t="s">
        <v>16</v>
      </c>
      <c r="B18" s="14" t="s">
        <v>17</v>
      </c>
      <c r="C18" s="70">
        <v>35000</v>
      </c>
      <c r="D18" s="70">
        <v>91201</v>
      </c>
      <c r="E18" s="15">
        <f>D18/C18</f>
        <v>2.6057428571428574</v>
      </c>
    </row>
    <row r="19" spans="1:5" ht="51" customHeight="1">
      <c r="A19" s="81"/>
      <c r="B19" s="14" t="s">
        <v>106</v>
      </c>
      <c r="C19" s="69"/>
      <c r="D19" s="69">
        <v>0</v>
      </c>
      <c r="E19" s="15"/>
    </row>
    <row r="20" spans="1:5" ht="16.5" customHeight="1">
      <c r="A20" s="83"/>
      <c r="B20" s="10" t="s">
        <v>18</v>
      </c>
      <c r="C20" s="68">
        <f>C11+C13+C15+C19</f>
        <v>56823.100000000006</v>
      </c>
      <c r="D20" s="68">
        <f>D11+D15</f>
        <v>132311.40000000002</v>
      </c>
      <c r="E20" s="11">
        <f>D20/C20</f>
        <v>2.3284790868502423</v>
      </c>
    </row>
    <row r="21" spans="1:5" ht="57" customHeight="1">
      <c r="A21" s="84" t="s">
        <v>19</v>
      </c>
      <c r="B21" s="46" t="s">
        <v>20</v>
      </c>
      <c r="C21" s="69">
        <f>C22+C23</f>
        <v>17000</v>
      </c>
      <c r="D21" s="69">
        <f>D22+D23</f>
        <v>13912.099999999999</v>
      </c>
      <c r="E21" s="13">
        <f>D21/C21</f>
        <v>0.8183588235294117</v>
      </c>
    </row>
    <row r="22" spans="1:5" ht="105">
      <c r="A22" s="82" t="s">
        <v>101</v>
      </c>
      <c r="B22" s="16" t="s">
        <v>71</v>
      </c>
      <c r="C22" s="71">
        <v>10000</v>
      </c>
      <c r="D22" s="70">
        <v>11519.9</v>
      </c>
      <c r="E22" s="15">
        <f>D22/C22</f>
        <v>1.15199</v>
      </c>
    </row>
    <row r="23" spans="1:5" ht="30" customHeight="1">
      <c r="A23" s="82" t="s">
        <v>104</v>
      </c>
      <c r="B23" s="16" t="s">
        <v>94</v>
      </c>
      <c r="C23" s="71">
        <v>7000</v>
      </c>
      <c r="D23" s="70">
        <v>2392.2</v>
      </c>
      <c r="E23" s="15"/>
    </row>
    <row r="24" spans="1:5" ht="30" customHeight="1">
      <c r="A24" s="95" t="s">
        <v>108</v>
      </c>
      <c r="B24" s="17" t="s">
        <v>107</v>
      </c>
      <c r="C24" s="96">
        <f>C25+C26</f>
        <v>450</v>
      </c>
      <c r="D24" s="69">
        <f>D25+D26</f>
        <v>47</v>
      </c>
      <c r="E24" s="13">
        <f>D24/C24</f>
        <v>0.10444444444444445</v>
      </c>
    </row>
    <row r="25" spans="1:5" ht="30">
      <c r="A25" s="92" t="s">
        <v>112</v>
      </c>
      <c r="B25" s="16" t="s">
        <v>107</v>
      </c>
      <c r="C25" s="71">
        <v>450</v>
      </c>
      <c r="D25" s="70"/>
      <c r="E25" s="15"/>
    </row>
    <row r="26" spans="1:5" ht="27" customHeight="1">
      <c r="A26" s="92" t="s">
        <v>113</v>
      </c>
      <c r="B26" s="16" t="s">
        <v>114</v>
      </c>
      <c r="C26" s="71"/>
      <c r="D26" s="70">
        <v>47</v>
      </c>
      <c r="E26" s="15"/>
    </row>
    <row r="27" spans="1:5" ht="31.5" customHeight="1">
      <c r="A27" s="85" t="s">
        <v>21</v>
      </c>
      <c r="B27" s="49" t="s">
        <v>22</v>
      </c>
      <c r="C27" s="69">
        <f>C29</f>
        <v>2250</v>
      </c>
      <c r="D27" s="69">
        <f>D29+D28</f>
        <v>1145.3</v>
      </c>
      <c r="E27" s="13">
        <f>D27/C27</f>
        <v>0.5090222222222222</v>
      </c>
    </row>
    <row r="28" spans="1:5" ht="52.5" customHeight="1">
      <c r="A28" s="106" t="s">
        <v>123</v>
      </c>
      <c r="B28" s="107" t="s">
        <v>124</v>
      </c>
      <c r="C28" s="69"/>
      <c r="D28" s="70">
        <v>401</v>
      </c>
      <c r="E28" s="13"/>
    </row>
    <row r="29" spans="1:7" ht="75">
      <c r="A29" s="82" t="s">
        <v>102</v>
      </c>
      <c r="B29" s="16" t="s">
        <v>84</v>
      </c>
      <c r="C29" s="70">
        <v>2250</v>
      </c>
      <c r="D29" s="70">
        <v>744.3</v>
      </c>
      <c r="E29" s="15">
        <f>D27/C27</f>
        <v>0.5090222222222222</v>
      </c>
      <c r="G29" s="77"/>
    </row>
    <row r="30" spans="1:5" ht="18.75" customHeight="1" hidden="1">
      <c r="A30" s="81" t="s">
        <v>79</v>
      </c>
      <c r="B30" s="63" t="s">
        <v>80</v>
      </c>
      <c r="C30" s="69">
        <v>0</v>
      </c>
      <c r="D30" s="69">
        <v>0</v>
      </c>
      <c r="E30" s="15"/>
    </row>
    <row r="31" spans="1:5" ht="15" customHeight="1" hidden="1">
      <c r="A31" s="86" t="s">
        <v>81</v>
      </c>
      <c r="B31" s="47" t="s">
        <v>82</v>
      </c>
      <c r="C31" s="70">
        <v>0</v>
      </c>
      <c r="D31" s="70">
        <v>0</v>
      </c>
      <c r="E31" s="15"/>
    </row>
    <row r="32" spans="1:5" ht="59.25" customHeight="1" hidden="1">
      <c r="A32" s="81"/>
      <c r="B32" s="17"/>
      <c r="C32" s="69"/>
      <c r="D32" s="69"/>
      <c r="E32" s="13"/>
    </row>
    <row r="33" spans="1:5" ht="15.75" hidden="1">
      <c r="A33" s="87"/>
      <c r="B33" s="47"/>
      <c r="C33" s="70"/>
      <c r="D33" s="70"/>
      <c r="E33" s="15"/>
    </row>
    <row r="34" spans="1:5" ht="15.75">
      <c r="A34" s="87" t="s">
        <v>79</v>
      </c>
      <c r="B34" s="47" t="s">
        <v>80</v>
      </c>
      <c r="C34" s="70"/>
      <c r="D34" s="70">
        <v>392.6</v>
      </c>
      <c r="E34" s="15"/>
    </row>
    <row r="35" spans="1:7" ht="16.5" customHeight="1">
      <c r="A35" s="83"/>
      <c r="B35" s="18" t="s">
        <v>23</v>
      </c>
      <c r="C35" s="68">
        <f>C21+C24+C27</f>
        <v>19700</v>
      </c>
      <c r="D35" s="68">
        <f>D21+D24+D34+D27</f>
        <v>15496.999999999998</v>
      </c>
      <c r="E35" s="11">
        <f>D35/C35</f>
        <v>0.7866497461928933</v>
      </c>
      <c r="G35" s="77"/>
    </row>
    <row r="36" spans="1:5" ht="16.5" customHeight="1">
      <c r="A36" s="89" t="s">
        <v>24</v>
      </c>
      <c r="B36" s="10" t="s">
        <v>25</v>
      </c>
      <c r="C36" s="68">
        <f>C38+C39+C40+C41+C43</f>
        <v>76644.5</v>
      </c>
      <c r="D36" s="68">
        <f>D38+D39+D40+D41+D42+D43</f>
        <v>26932.300000000003</v>
      </c>
      <c r="E36" s="11">
        <f>D36/C36</f>
        <v>0.3513924678222182</v>
      </c>
    </row>
    <row r="37" spans="1:5" ht="65.25" customHeight="1">
      <c r="A37" s="82" t="s">
        <v>26</v>
      </c>
      <c r="B37" s="48" t="s">
        <v>85</v>
      </c>
      <c r="C37" s="70">
        <v>24764.5</v>
      </c>
      <c r="D37" s="70">
        <v>24331.2</v>
      </c>
      <c r="E37" s="11">
        <v>0.982</v>
      </c>
    </row>
    <row r="38" spans="1:5" ht="60">
      <c r="A38" s="88" t="s">
        <v>118</v>
      </c>
      <c r="B38" s="16" t="s">
        <v>119</v>
      </c>
      <c r="C38" s="71">
        <v>24367.6</v>
      </c>
      <c r="D38" s="70">
        <v>23934.3</v>
      </c>
      <c r="E38" s="15">
        <f>D38/C38</f>
        <v>0.9822181913688669</v>
      </c>
    </row>
    <row r="39" spans="1:5" ht="45">
      <c r="A39" s="88" t="s">
        <v>88</v>
      </c>
      <c r="B39" s="16" t="s">
        <v>89</v>
      </c>
      <c r="C39" s="71">
        <v>295.9</v>
      </c>
      <c r="D39" s="70">
        <v>295.9</v>
      </c>
      <c r="E39" s="15">
        <f>D39/C39</f>
        <v>1</v>
      </c>
    </row>
    <row r="40" spans="1:5" ht="28.5" customHeight="1">
      <c r="A40" s="98" t="s">
        <v>115</v>
      </c>
      <c r="B40" s="16" t="s">
        <v>116</v>
      </c>
      <c r="C40" s="71">
        <v>100</v>
      </c>
      <c r="D40" s="70">
        <v>100</v>
      </c>
      <c r="E40" s="15">
        <f>D40/C40</f>
        <v>1</v>
      </c>
    </row>
    <row r="41" spans="1:5" ht="64.5" customHeight="1">
      <c r="A41" s="102" t="s">
        <v>120</v>
      </c>
      <c r="B41" s="104" t="s">
        <v>121</v>
      </c>
      <c r="C41" s="105">
        <v>1</v>
      </c>
      <c r="D41" s="105">
        <v>1</v>
      </c>
      <c r="E41" s="103">
        <f>D41/C41</f>
        <v>1</v>
      </c>
    </row>
    <row r="42" spans="1:5" ht="30" customHeight="1">
      <c r="A42" s="86" t="s">
        <v>105</v>
      </c>
      <c r="B42" s="47" t="s">
        <v>97</v>
      </c>
      <c r="C42" s="99"/>
      <c r="D42" s="100">
        <v>-1.3</v>
      </c>
      <c r="E42" s="101"/>
    </row>
    <row r="43" spans="1:5" ht="15.75">
      <c r="A43" s="86" t="s">
        <v>103</v>
      </c>
      <c r="B43" s="47" t="s">
        <v>95</v>
      </c>
      <c r="C43" s="99">
        <v>51880</v>
      </c>
      <c r="D43" s="100">
        <v>2602.4</v>
      </c>
      <c r="E43" s="101">
        <f>D43/C43</f>
        <v>0.05016191210485736</v>
      </c>
    </row>
    <row r="44" spans="1:5" ht="15.75">
      <c r="A44" s="86"/>
      <c r="B44" s="18" t="s">
        <v>109</v>
      </c>
      <c r="C44" s="93">
        <f>C36</f>
        <v>76644.5</v>
      </c>
      <c r="D44" s="68">
        <f>D36</f>
        <v>26932.300000000003</v>
      </c>
      <c r="E44" s="15">
        <f>D44/C44</f>
        <v>0.3513924678222182</v>
      </c>
    </row>
    <row r="45" spans="1:5" ht="30">
      <c r="A45" s="86"/>
      <c r="B45" s="50" t="s">
        <v>27</v>
      </c>
      <c r="C45" s="68">
        <f>C20+C35+C36</f>
        <v>153167.6</v>
      </c>
      <c r="D45" s="68">
        <f>D20+D35+D36</f>
        <v>174740.7</v>
      </c>
      <c r="E45" s="11">
        <f>D45/C45</f>
        <v>1.1408463669862294</v>
      </c>
    </row>
    <row r="87" spans="1:5" s="43" customFormat="1" ht="15">
      <c r="A87" s="45"/>
      <c r="C87" s="41"/>
      <c r="D87" s="41"/>
      <c r="E87" s="42"/>
    </row>
    <row r="88" spans="1:5" s="43" customFormat="1" ht="15">
      <c r="A88" s="45"/>
      <c r="C88" s="41"/>
      <c r="D88" s="41"/>
      <c r="E88" s="42"/>
    </row>
    <row r="89" spans="1:5" s="43" customFormat="1" ht="15">
      <c r="A89" s="45"/>
      <c r="C89" s="41"/>
      <c r="D89" s="41"/>
      <c r="E89" s="42"/>
    </row>
    <row r="90" spans="1:5" s="43" customFormat="1" ht="15">
      <c r="A90" s="45"/>
      <c r="C90" s="41"/>
      <c r="D90" s="41"/>
      <c r="E90" s="42"/>
    </row>
    <row r="91" spans="1:5" s="43" customFormat="1" ht="15">
      <c r="A91" s="45"/>
      <c r="C91" s="41"/>
      <c r="D91" s="41"/>
      <c r="E91" s="42"/>
    </row>
    <row r="92" spans="1:5" s="43" customFormat="1" ht="15">
      <c r="A92" s="45"/>
      <c r="C92" s="41"/>
      <c r="D92" s="41"/>
      <c r="E92" s="42"/>
    </row>
    <row r="93" spans="1:5" s="43" customFormat="1" ht="15">
      <c r="A93" s="45"/>
      <c r="C93" s="41"/>
      <c r="D93" s="41"/>
      <c r="E93" s="42"/>
    </row>
    <row r="94" spans="1:5" s="43" customFormat="1" ht="15">
      <c r="A94" s="45"/>
      <c r="C94" s="41"/>
      <c r="D94" s="41"/>
      <c r="E94" s="42"/>
    </row>
    <row r="95" spans="1:5" s="43" customFormat="1" ht="15">
      <c r="A95" s="45"/>
      <c r="C95" s="41"/>
      <c r="D95" s="41"/>
      <c r="E95" s="42"/>
    </row>
    <row r="96" spans="1:5" s="43" customFormat="1" ht="15">
      <c r="A96" s="45"/>
      <c r="C96" s="41"/>
      <c r="D96" s="41"/>
      <c r="E96" s="42"/>
    </row>
    <row r="97" spans="1:5" s="43" customFormat="1" ht="15">
      <c r="A97" s="45"/>
      <c r="C97" s="41"/>
      <c r="D97" s="41"/>
      <c r="E97" s="42"/>
    </row>
    <row r="98" spans="1:5" s="43" customFormat="1" ht="15">
      <c r="A98" s="45"/>
      <c r="C98" s="41"/>
      <c r="D98" s="41"/>
      <c r="E98" s="42"/>
    </row>
    <row r="99" spans="1:5" s="43" customFormat="1" ht="15">
      <c r="A99" s="45"/>
      <c r="C99" s="41"/>
      <c r="D99" s="41"/>
      <c r="E99" s="42"/>
    </row>
    <row r="100" spans="1:5" s="43" customFormat="1" ht="15">
      <c r="A100" s="45"/>
      <c r="C100" s="41"/>
      <c r="D100" s="41"/>
      <c r="E100" s="42"/>
    </row>
    <row r="101" spans="1:5" s="43" customFormat="1" ht="15">
      <c r="A101" s="45"/>
      <c r="C101" s="41"/>
      <c r="D101" s="41"/>
      <c r="E101" s="42"/>
    </row>
    <row r="102" spans="1:5" s="43" customFormat="1" ht="15">
      <c r="A102" s="45"/>
      <c r="C102" s="41"/>
      <c r="D102" s="41"/>
      <c r="E102" s="42"/>
    </row>
    <row r="103" spans="1:5" s="43" customFormat="1" ht="15">
      <c r="A103" s="45"/>
      <c r="C103" s="41"/>
      <c r="D103" s="41"/>
      <c r="E103" s="42"/>
    </row>
    <row r="104" spans="1:5" s="43" customFormat="1" ht="15">
      <c r="A104" s="45"/>
      <c r="C104" s="41"/>
      <c r="D104" s="41"/>
      <c r="E104" s="42"/>
    </row>
    <row r="105" spans="1:5" s="43" customFormat="1" ht="15">
      <c r="A105" s="45"/>
      <c r="C105" s="41"/>
      <c r="D105" s="41"/>
      <c r="E105" s="42"/>
    </row>
    <row r="106" spans="1:5" s="43" customFormat="1" ht="15">
      <c r="A106" s="45"/>
      <c r="C106" s="41"/>
      <c r="D106" s="41"/>
      <c r="E106" s="42"/>
    </row>
    <row r="107" spans="1:5" s="43" customFormat="1" ht="15">
      <c r="A107" s="45"/>
      <c r="C107" s="41"/>
      <c r="D107" s="41"/>
      <c r="E107" s="42"/>
    </row>
    <row r="108" spans="1:5" s="43" customFormat="1" ht="15">
      <c r="A108" s="45"/>
      <c r="C108" s="41"/>
      <c r="D108" s="41"/>
      <c r="E108" s="42"/>
    </row>
    <row r="109" spans="1:5" s="43" customFormat="1" ht="15">
      <c r="A109" s="45"/>
      <c r="C109" s="41"/>
      <c r="D109" s="41"/>
      <c r="E109" s="42"/>
    </row>
    <row r="110" spans="1:5" s="43" customFormat="1" ht="15">
      <c r="A110" s="45"/>
      <c r="C110" s="41"/>
      <c r="D110" s="41"/>
      <c r="E110" s="42"/>
    </row>
    <row r="111" spans="1:5" s="43" customFormat="1" ht="15">
      <c r="A111" s="45"/>
      <c r="C111" s="41"/>
      <c r="D111" s="41"/>
      <c r="E111" s="42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40.375" style="0" customWidth="1"/>
    <col min="2" max="2" width="6.00390625" style="26" customWidth="1"/>
    <col min="3" max="3" width="5.875" style="26" customWidth="1"/>
    <col min="4" max="4" width="6.25390625" style="26" customWidth="1"/>
    <col min="5" max="5" width="3.875" style="26" customWidth="1"/>
    <col min="6" max="7" width="14.25390625" style="5" customWidth="1"/>
    <col min="8" max="8" width="13.75390625" style="8" customWidth="1"/>
  </cols>
  <sheetData>
    <row r="1" ht="15.75">
      <c r="F1" s="6" t="s">
        <v>83</v>
      </c>
    </row>
    <row r="2" ht="15.75">
      <c r="F2" s="6" t="s">
        <v>125</v>
      </c>
    </row>
    <row r="3" ht="15.75">
      <c r="F3" s="6" t="s">
        <v>96</v>
      </c>
    </row>
    <row r="4" spans="6:8" ht="13.5">
      <c r="F4" s="109" t="s">
        <v>135</v>
      </c>
      <c r="G4" s="110"/>
      <c r="H4" s="110"/>
    </row>
    <row r="5" ht="15.75">
      <c r="F5" s="6"/>
    </row>
    <row r="6" spans="1:8" ht="32.25" customHeight="1">
      <c r="A6" s="108" t="s">
        <v>129</v>
      </c>
      <c r="B6" s="108"/>
      <c r="C6" s="108"/>
      <c r="D6" s="108"/>
      <c r="E6" s="108"/>
      <c r="F6" s="108"/>
      <c r="G6" s="108"/>
      <c r="H6" s="108"/>
    </row>
    <row r="7" spans="1:7" ht="11.25" customHeight="1">
      <c r="A7" s="19"/>
      <c r="G7" s="7" t="s">
        <v>1</v>
      </c>
    </row>
    <row r="8" spans="1:8" s="4" customFormat="1" ht="49.5" customHeight="1">
      <c r="A8" s="9" t="s">
        <v>28</v>
      </c>
      <c r="B8" s="27" t="s">
        <v>29</v>
      </c>
      <c r="C8" s="27" t="s">
        <v>30</v>
      </c>
      <c r="D8" s="27" t="s">
        <v>31</v>
      </c>
      <c r="E8" s="27" t="s">
        <v>32</v>
      </c>
      <c r="F8" s="32" t="s">
        <v>111</v>
      </c>
      <c r="G8" s="67" t="s">
        <v>127</v>
      </c>
      <c r="H8" s="65" t="s">
        <v>72</v>
      </c>
    </row>
    <row r="9" spans="1:8" ht="15.75">
      <c r="A9" s="20" t="s">
        <v>33</v>
      </c>
      <c r="B9" s="28" t="s">
        <v>53</v>
      </c>
      <c r="C9" s="29"/>
      <c r="D9" s="29"/>
      <c r="E9" s="29"/>
      <c r="F9" s="72">
        <f>F13+F18+F27+F30</f>
        <v>52900.4</v>
      </c>
      <c r="G9" s="72">
        <f>G13+G18+G27+G30</f>
        <v>52517.3</v>
      </c>
      <c r="H9" s="80">
        <f>G9/F9</f>
        <v>0.9927580887857181</v>
      </c>
    </row>
    <row r="10" spans="1:8" ht="15" hidden="1">
      <c r="A10" s="21"/>
      <c r="B10" s="30"/>
      <c r="C10" s="30"/>
      <c r="D10" s="31"/>
      <c r="E10" s="31"/>
      <c r="F10" s="73"/>
      <c r="G10" s="73"/>
      <c r="H10" s="80" t="e">
        <f aca="true" t="shared" si="0" ref="H10:H73">G10/F10</f>
        <v>#DIV/0!</v>
      </c>
    </row>
    <row r="11" spans="1:8" ht="15" hidden="1">
      <c r="A11" s="22"/>
      <c r="B11" s="31"/>
      <c r="C11" s="31"/>
      <c r="D11" s="31"/>
      <c r="E11" s="31"/>
      <c r="F11" s="74"/>
      <c r="G11" s="74"/>
      <c r="H11" s="80" t="e">
        <f t="shared" si="0"/>
        <v>#DIV/0!</v>
      </c>
    </row>
    <row r="12" spans="1:8" ht="15" hidden="1">
      <c r="A12" s="22"/>
      <c r="B12" s="31"/>
      <c r="C12" s="31"/>
      <c r="D12" s="31"/>
      <c r="E12" s="31"/>
      <c r="F12" s="74"/>
      <c r="G12" s="74"/>
      <c r="H12" s="80" t="e">
        <f t="shared" si="0"/>
        <v>#DIV/0!</v>
      </c>
    </row>
    <row r="13" spans="1:10" ht="72" customHeight="1">
      <c r="A13" s="21" t="s">
        <v>34</v>
      </c>
      <c r="B13" s="30" t="s">
        <v>53</v>
      </c>
      <c r="C13" s="30" t="s">
        <v>55</v>
      </c>
      <c r="D13" s="31"/>
      <c r="E13" s="31"/>
      <c r="F13" s="73">
        <v>3894.2</v>
      </c>
      <c r="G13" s="73">
        <v>3682.9</v>
      </c>
      <c r="H13" s="80">
        <f t="shared" si="0"/>
        <v>0.9457398181911562</v>
      </c>
      <c r="J13" s="77"/>
    </row>
    <row r="14" spans="1:8" ht="15" hidden="1">
      <c r="A14" s="52"/>
      <c r="B14" s="31"/>
      <c r="C14" s="31"/>
      <c r="D14" s="31"/>
      <c r="E14" s="31"/>
      <c r="F14" s="74"/>
      <c r="G14" s="74"/>
      <c r="H14" s="80" t="e">
        <f t="shared" si="0"/>
        <v>#DIV/0!</v>
      </c>
    </row>
    <row r="15" spans="1:8" ht="15" hidden="1">
      <c r="A15" s="16"/>
      <c r="B15" s="51"/>
      <c r="C15" s="31"/>
      <c r="D15" s="31"/>
      <c r="E15" s="31"/>
      <c r="F15" s="74"/>
      <c r="G15" s="74"/>
      <c r="H15" s="80" t="e">
        <f t="shared" si="0"/>
        <v>#DIV/0!</v>
      </c>
    </row>
    <row r="16" spans="1:8" ht="15" hidden="1">
      <c r="A16" s="53"/>
      <c r="B16" s="31"/>
      <c r="C16" s="31"/>
      <c r="D16" s="31"/>
      <c r="E16" s="31"/>
      <c r="F16" s="74"/>
      <c r="G16" s="74"/>
      <c r="H16" s="80" t="e">
        <f t="shared" si="0"/>
        <v>#DIV/0!</v>
      </c>
    </row>
    <row r="17" spans="1:8" ht="15" hidden="1">
      <c r="A17" s="22"/>
      <c r="B17" s="31"/>
      <c r="C17" s="31"/>
      <c r="D17" s="31"/>
      <c r="E17" s="31"/>
      <c r="F17" s="74"/>
      <c r="G17" s="74"/>
      <c r="H17" s="80" t="e">
        <f t="shared" si="0"/>
        <v>#DIV/0!</v>
      </c>
    </row>
    <row r="18" spans="1:8" ht="72.75" customHeight="1">
      <c r="A18" s="21" t="s">
        <v>36</v>
      </c>
      <c r="B18" s="30" t="s">
        <v>53</v>
      </c>
      <c r="C18" s="30" t="s">
        <v>57</v>
      </c>
      <c r="D18" s="30"/>
      <c r="E18" s="30"/>
      <c r="F18" s="73">
        <v>20464</v>
      </c>
      <c r="G18" s="73">
        <v>20347.8</v>
      </c>
      <c r="H18" s="80">
        <f t="shared" si="0"/>
        <v>0.9943217357310399</v>
      </c>
    </row>
    <row r="19" spans="1:8" ht="15" hidden="1">
      <c r="A19" s="52"/>
      <c r="B19" s="31"/>
      <c r="C19" s="31"/>
      <c r="D19" s="31"/>
      <c r="E19" s="31"/>
      <c r="F19" s="74"/>
      <c r="G19" s="74"/>
      <c r="H19" s="80" t="e">
        <f t="shared" si="0"/>
        <v>#DIV/0!</v>
      </c>
    </row>
    <row r="20" spans="1:8" ht="15" hidden="1">
      <c r="A20" s="16"/>
      <c r="B20" s="51"/>
      <c r="C20" s="31"/>
      <c r="D20" s="31"/>
      <c r="E20" s="31"/>
      <c r="F20" s="74"/>
      <c r="G20" s="74"/>
      <c r="H20" s="80" t="e">
        <f t="shared" si="0"/>
        <v>#DIV/0!</v>
      </c>
    </row>
    <row r="21" spans="1:8" ht="29.25" customHeight="1" hidden="1">
      <c r="A21" s="47"/>
      <c r="B21" s="51"/>
      <c r="C21" s="31"/>
      <c r="D21" s="31"/>
      <c r="E21" s="31"/>
      <c r="F21" s="74"/>
      <c r="G21" s="74"/>
      <c r="H21" s="80" t="e">
        <f t="shared" si="0"/>
        <v>#DIV/0!</v>
      </c>
    </row>
    <row r="22" spans="1:8" s="57" customFormat="1" ht="15" hidden="1">
      <c r="A22" s="46" t="s">
        <v>73</v>
      </c>
      <c r="B22" s="55" t="s">
        <v>53</v>
      </c>
      <c r="C22" s="30" t="s">
        <v>63</v>
      </c>
      <c r="D22" s="30"/>
      <c r="E22" s="30"/>
      <c r="F22" s="73"/>
      <c r="G22" s="73"/>
      <c r="H22" s="80" t="e">
        <f t="shared" si="0"/>
        <v>#DIV/0!</v>
      </c>
    </row>
    <row r="23" spans="1:8" ht="30" hidden="1">
      <c r="A23" s="16" t="s">
        <v>35</v>
      </c>
      <c r="B23" s="31" t="s">
        <v>53</v>
      </c>
      <c r="C23" s="31" t="s">
        <v>63</v>
      </c>
      <c r="D23" s="31" t="s">
        <v>56</v>
      </c>
      <c r="E23" s="31">
        <v>500</v>
      </c>
      <c r="F23" s="74"/>
      <c r="G23" s="74"/>
      <c r="H23" s="80" t="e">
        <f t="shared" si="0"/>
        <v>#DIV/0!</v>
      </c>
    </row>
    <row r="24" spans="1:8" ht="28.5" hidden="1">
      <c r="A24" s="54" t="s">
        <v>37</v>
      </c>
      <c r="B24" s="30" t="s">
        <v>53</v>
      </c>
      <c r="C24" s="30">
        <v>11</v>
      </c>
      <c r="D24" s="31"/>
      <c r="E24" s="31"/>
      <c r="F24" s="73"/>
      <c r="G24" s="73"/>
      <c r="H24" s="80" t="e">
        <f t="shared" si="0"/>
        <v>#DIV/0!</v>
      </c>
    </row>
    <row r="25" spans="1:8" ht="15.75" customHeight="1" hidden="1">
      <c r="A25" s="22" t="s">
        <v>38</v>
      </c>
      <c r="B25" s="31" t="s">
        <v>53</v>
      </c>
      <c r="C25" s="31">
        <v>11</v>
      </c>
      <c r="D25" s="31" t="s">
        <v>58</v>
      </c>
      <c r="E25" s="31"/>
      <c r="F25" s="74"/>
      <c r="G25" s="74"/>
      <c r="H25" s="80" t="e">
        <f t="shared" si="0"/>
        <v>#DIV/0!</v>
      </c>
    </row>
    <row r="26" spans="1:8" ht="30" hidden="1">
      <c r="A26" s="22" t="s">
        <v>39</v>
      </c>
      <c r="B26" s="31" t="s">
        <v>53</v>
      </c>
      <c r="C26" s="31">
        <v>11</v>
      </c>
      <c r="D26" s="31" t="s">
        <v>58</v>
      </c>
      <c r="E26" s="31" t="s">
        <v>59</v>
      </c>
      <c r="F26" s="74"/>
      <c r="G26" s="74"/>
      <c r="H26" s="80" t="e">
        <f t="shared" si="0"/>
        <v>#DIV/0!</v>
      </c>
    </row>
    <row r="27" spans="1:8" ht="15">
      <c r="A27" s="21" t="s">
        <v>40</v>
      </c>
      <c r="B27" s="30" t="s">
        <v>53</v>
      </c>
      <c r="C27" s="30" t="s">
        <v>86</v>
      </c>
      <c r="D27" s="30"/>
      <c r="E27" s="31"/>
      <c r="F27" s="73">
        <v>0</v>
      </c>
      <c r="G27" s="73">
        <v>0</v>
      </c>
      <c r="H27" s="80" t="e">
        <f t="shared" si="0"/>
        <v>#DIV/0!</v>
      </c>
    </row>
    <row r="28" spans="1:8" ht="15" hidden="1">
      <c r="A28" s="22"/>
      <c r="B28" s="31"/>
      <c r="C28" s="31"/>
      <c r="D28" s="31"/>
      <c r="E28" s="31"/>
      <c r="F28" s="74"/>
      <c r="G28" s="74"/>
      <c r="H28" s="80" t="e">
        <f t="shared" si="0"/>
        <v>#DIV/0!</v>
      </c>
    </row>
    <row r="29" spans="1:8" ht="15" hidden="1">
      <c r="A29" s="22"/>
      <c r="B29" s="31"/>
      <c r="C29" s="31"/>
      <c r="D29" s="31"/>
      <c r="E29" s="31"/>
      <c r="F29" s="74"/>
      <c r="G29" s="74"/>
      <c r="H29" s="80" t="e">
        <f t="shared" si="0"/>
        <v>#DIV/0!</v>
      </c>
    </row>
    <row r="30" spans="1:8" ht="28.5">
      <c r="A30" s="21" t="s">
        <v>41</v>
      </c>
      <c r="B30" s="30" t="s">
        <v>53</v>
      </c>
      <c r="C30" s="30" t="s">
        <v>98</v>
      </c>
      <c r="D30" s="31"/>
      <c r="E30" s="31"/>
      <c r="F30" s="73">
        <v>28542.2</v>
      </c>
      <c r="G30" s="73">
        <v>28486.6</v>
      </c>
      <c r="H30" s="80">
        <f t="shared" si="0"/>
        <v>0.998052007203369</v>
      </c>
    </row>
    <row r="31" spans="1:8" ht="15.75">
      <c r="A31" s="20" t="s">
        <v>90</v>
      </c>
      <c r="B31" s="28" t="s">
        <v>54</v>
      </c>
      <c r="C31" s="28"/>
      <c r="D31" s="28"/>
      <c r="E31" s="28"/>
      <c r="F31" s="68">
        <v>295.87</v>
      </c>
      <c r="G31" s="68">
        <v>295.9</v>
      </c>
      <c r="H31" s="80">
        <f t="shared" si="0"/>
        <v>1.0001013958833271</v>
      </c>
    </row>
    <row r="32" spans="1:8" ht="28.5">
      <c r="A32" s="21" t="s">
        <v>91</v>
      </c>
      <c r="B32" s="30" t="s">
        <v>54</v>
      </c>
      <c r="C32" s="30" t="s">
        <v>55</v>
      </c>
      <c r="D32" s="30"/>
      <c r="E32" s="30"/>
      <c r="F32" s="73">
        <f>F31</f>
        <v>295.87</v>
      </c>
      <c r="G32" s="73">
        <v>295.9</v>
      </c>
      <c r="H32" s="80">
        <f t="shared" si="0"/>
        <v>1.0001013958833271</v>
      </c>
    </row>
    <row r="33" spans="1:8" ht="16.5" customHeight="1" hidden="1">
      <c r="A33" s="21"/>
      <c r="B33" s="30"/>
      <c r="C33" s="30"/>
      <c r="D33" s="31"/>
      <c r="E33" s="31"/>
      <c r="F33" s="73"/>
      <c r="G33" s="73"/>
      <c r="H33" s="80" t="e">
        <f t="shared" si="0"/>
        <v>#DIV/0!</v>
      </c>
    </row>
    <row r="34" spans="1:8" ht="15" hidden="1">
      <c r="A34" s="22"/>
      <c r="B34" s="31"/>
      <c r="C34" s="31"/>
      <c r="D34" s="31"/>
      <c r="E34" s="31"/>
      <c r="F34" s="74"/>
      <c r="G34" s="74"/>
      <c r="H34" s="80" t="e">
        <f t="shared" si="0"/>
        <v>#DIV/0!</v>
      </c>
    </row>
    <row r="35" spans="1:8" ht="15" hidden="1">
      <c r="A35" s="22"/>
      <c r="B35" s="31"/>
      <c r="C35" s="31"/>
      <c r="D35" s="31"/>
      <c r="E35" s="31"/>
      <c r="F35" s="74"/>
      <c r="G35" s="74"/>
      <c r="H35" s="80" t="e">
        <f t="shared" si="0"/>
        <v>#DIV/0!</v>
      </c>
    </row>
    <row r="36" spans="1:8" ht="15" hidden="1">
      <c r="A36" s="22"/>
      <c r="B36" s="31"/>
      <c r="C36" s="31"/>
      <c r="D36" s="31"/>
      <c r="E36" s="31"/>
      <c r="F36" s="74"/>
      <c r="G36" s="74"/>
      <c r="H36" s="80" t="e">
        <f t="shared" si="0"/>
        <v>#DIV/0!</v>
      </c>
    </row>
    <row r="37" spans="1:8" ht="15" hidden="1">
      <c r="A37" s="22"/>
      <c r="B37" s="31"/>
      <c r="C37" s="31"/>
      <c r="D37" s="31"/>
      <c r="E37" s="31"/>
      <c r="F37" s="74"/>
      <c r="G37" s="74"/>
      <c r="H37" s="80" t="e">
        <f t="shared" si="0"/>
        <v>#DIV/0!</v>
      </c>
    </row>
    <row r="38" spans="1:8" ht="32.25" customHeight="1">
      <c r="A38" s="20" t="s">
        <v>42</v>
      </c>
      <c r="B38" s="28" t="s">
        <v>55</v>
      </c>
      <c r="C38" s="29"/>
      <c r="D38" s="29"/>
      <c r="E38" s="29"/>
      <c r="F38" s="72">
        <v>2925</v>
      </c>
      <c r="G38" s="72">
        <v>2820.9</v>
      </c>
      <c r="H38" s="80">
        <f t="shared" si="0"/>
        <v>0.9644102564102565</v>
      </c>
    </row>
    <row r="39" spans="1:8" ht="57">
      <c r="A39" s="17" t="s">
        <v>75</v>
      </c>
      <c r="B39" s="30" t="s">
        <v>55</v>
      </c>
      <c r="C39" s="30" t="s">
        <v>74</v>
      </c>
      <c r="D39" s="30"/>
      <c r="E39" s="30"/>
      <c r="F39" s="73">
        <v>2925</v>
      </c>
      <c r="G39" s="73">
        <v>2820.9</v>
      </c>
      <c r="H39" s="80">
        <f>G39/F39</f>
        <v>0.9644102564102565</v>
      </c>
    </row>
    <row r="40" spans="1:8" ht="15" hidden="1">
      <c r="A40" s="16"/>
      <c r="B40" s="31"/>
      <c r="C40" s="31"/>
      <c r="D40" s="37"/>
      <c r="E40" s="51"/>
      <c r="F40" s="74"/>
      <c r="G40" s="74"/>
      <c r="H40" s="80" t="e">
        <f t="shared" si="0"/>
        <v>#DIV/0!</v>
      </c>
    </row>
    <row r="41" spans="1:8" ht="15" hidden="1">
      <c r="A41" s="16"/>
      <c r="B41" s="31"/>
      <c r="C41" s="31"/>
      <c r="D41" s="37"/>
      <c r="E41" s="51"/>
      <c r="F41" s="74"/>
      <c r="G41" s="74"/>
      <c r="H41" s="80" t="e">
        <f t="shared" si="0"/>
        <v>#DIV/0!</v>
      </c>
    </row>
    <row r="42" spans="1:8" ht="15.75">
      <c r="A42" s="20" t="s">
        <v>43</v>
      </c>
      <c r="B42" s="28" t="s">
        <v>57</v>
      </c>
      <c r="C42" s="29"/>
      <c r="D42" s="59"/>
      <c r="E42" s="29"/>
      <c r="F42" s="72">
        <f>F51+F52</f>
        <v>21560.5</v>
      </c>
      <c r="G42" s="72">
        <f>G51+G52</f>
        <v>19811</v>
      </c>
      <c r="H42" s="80">
        <f t="shared" si="0"/>
        <v>0.9188562417383641</v>
      </c>
    </row>
    <row r="43" spans="1:8" ht="15" hidden="1">
      <c r="A43" s="21" t="s">
        <v>44</v>
      </c>
      <c r="B43" s="30" t="s">
        <v>57</v>
      </c>
      <c r="C43" s="30" t="s">
        <v>60</v>
      </c>
      <c r="D43" s="30"/>
      <c r="E43" s="30"/>
      <c r="F43" s="73"/>
      <c r="G43" s="73"/>
      <c r="H43" s="80" t="e">
        <f t="shared" si="0"/>
        <v>#DIV/0!</v>
      </c>
    </row>
    <row r="44" spans="1:8" ht="15" hidden="1">
      <c r="A44" s="22" t="s">
        <v>45</v>
      </c>
      <c r="B44" s="31" t="s">
        <v>57</v>
      </c>
      <c r="C44" s="31" t="s">
        <v>60</v>
      </c>
      <c r="D44" s="31">
        <v>3030000</v>
      </c>
      <c r="E44" s="31"/>
      <c r="F44" s="74"/>
      <c r="G44" s="74"/>
      <c r="H44" s="80" t="e">
        <f t="shared" si="0"/>
        <v>#DIV/0!</v>
      </c>
    </row>
    <row r="45" spans="1:8" ht="30" hidden="1">
      <c r="A45" s="22" t="s">
        <v>46</v>
      </c>
      <c r="B45" s="31" t="s">
        <v>57</v>
      </c>
      <c r="C45" s="31" t="s">
        <v>60</v>
      </c>
      <c r="D45" s="31">
        <v>3030200</v>
      </c>
      <c r="E45" s="31" t="s">
        <v>61</v>
      </c>
      <c r="F45" s="74"/>
      <c r="G45" s="74"/>
      <c r="H45" s="80" t="e">
        <f t="shared" si="0"/>
        <v>#DIV/0!</v>
      </c>
    </row>
    <row r="46" spans="1:8" s="57" customFormat="1" ht="15" hidden="1">
      <c r="A46" s="16"/>
      <c r="B46" s="31"/>
      <c r="C46" s="31"/>
      <c r="D46" s="37"/>
      <c r="E46" s="30"/>
      <c r="F46" s="75"/>
      <c r="G46" s="74"/>
      <c r="H46" s="80" t="e">
        <f t="shared" si="0"/>
        <v>#DIV/0!</v>
      </c>
    </row>
    <row r="47" spans="1:8" s="57" customFormat="1" ht="15" hidden="1">
      <c r="A47" s="16"/>
      <c r="B47" s="31"/>
      <c r="C47" s="31"/>
      <c r="D47" s="37"/>
      <c r="E47" s="60"/>
      <c r="F47" s="75"/>
      <c r="G47" s="74"/>
      <c r="H47" s="80" t="e">
        <f t="shared" si="0"/>
        <v>#DIV/0!</v>
      </c>
    </row>
    <row r="48" spans="1:8" s="57" customFormat="1" ht="15" hidden="1">
      <c r="A48" s="16"/>
      <c r="B48" s="31"/>
      <c r="C48" s="31"/>
      <c r="D48" s="37"/>
      <c r="E48" s="60"/>
      <c r="F48" s="75"/>
      <c r="G48" s="74"/>
      <c r="H48" s="80" t="e">
        <f t="shared" si="0"/>
        <v>#DIV/0!</v>
      </c>
    </row>
    <row r="49" spans="1:8" s="57" customFormat="1" ht="15" hidden="1">
      <c r="A49" s="16"/>
      <c r="B49" s="31"/>
      <c r="C49" s="31"/>
      <c r="D49" s="37"/>
      <c r="E49" s="60"/>
      <c r="F49" s="75"/>
      <c r="G49" s="74"/>
      <c r="H49" s="80" t="e">
        <f t="shared" si="0"/>
        <v>#DIV/0!</v>
      </c>
    </row>
    <row r="50" spans="1:8" s="57" customFormat="1" ht="15" hidden="1">
      <c r="A50" s="16"/>
      <c r="B50" s="31"/>
      <c r="C50" s="31"/>
      <c r="D50" s="37"/>
      <c r="E50" s="30"/>
      <c r="F50" s="75"/>
      <c r="G50" s="74"/>
      <c r="H50" s="80" t="e">
        <f t="shared" si="0"/>
        <v>#DIV/0!</v>
      </c>
    </row>
    <row r="51" spans="1:8" s="56" customFormat="1" ht="22.5" customHeight="1">
      <c r="A51" s="17" t="s">
        <v>110</v>
      </c>
      <c r="B51" s="30" t="s">
        <v>57</v>
      </c>
      <c r="C51" s="30" t="s">
        <v>74</v>
      </c>
      <c r="D51" s="97"/>
      <c r="E51" s="97"/>
      <c r="F51" s="76">
        <v>15755.3</v>
      </c>
      <c r="G51" s="73">
        <v>15739.1</v>
      </c>
      <c r="H51" s="80">
        <f t="shared" si="0"/>
        <v>0.9989717745774439</v>
      </c>
    </row>
    <row r="52" spans="1:8" s="57" customFormat="1" ht="28.5">
      <c r="A52" s="17" t="s">
        <v>76</v>
      </c>
      <c r="B52" s="30" t="s">
        <v>57</v>
      </c>
      <c r="C52" s="30" t="s">
        <v>77</v>
      </c>
      <c r="D52" s="36"/>
      <c r="E52" s="36"/>
      <c r="F52" s="76">
        <v>5805.2</v>
      </c>
      <c r="G52" s="73">
        <v>4071.9</v>
      </c>
      <c r="H52" s="80">
        <f t="shared" si="0"/>
        <v>0.7014228622614208</v>
      </c>
    </row>
    <row r="53" spans="1:8" ht="16.5" customHeight="1">
      <c r="A53" s="20" t="s">
        <v>47</v>
      </c>
      <c r="B53" s="28" t="s">
        <v>62</v>
      </c>
      <c r="C53" s="29"/>
      <c r="D53" s="59"/>
      <c r="E53" s="59"/>
      <c r="F53" s="72">
        <f>F54+F57+F58</f>
        <v>90259</v>
      </c>
      <c r="G53" s="72">
        <f>G54+G57+G58</f>
        <v>88141.9</v>
      </c>
      <c r="H53" s="80">
        <f t="shared" si="0"/>
        <v>0.976544167340653</v>
      </c>
    </row>
    <row r="54" spans="1:8" ht="15.75">
      <c r="A54" s="23" t="s">
        <v>48</v>
      </c>
      <c r="B54" s="30" t="s">
        <v>62</v>
      </c>
      <c r="C54" s="30" t="s">
        <v>53</v>
      </c>
      <c r="D54" s="30"/>
      <c r="E54" s="30"/>
      <c r="F54" s="73">
        <v>34929</v>
      </c>
      <c r="G54" s="73">
        <v>34513.5</v>
      </c>
      <c r="H54" s="80">
        <f t="shared" si="0"/>
        <v>0.9881044404363136</v>
      </c>
    </row>
    <row r="55" spans="1:8" ht="15" hidden="1">
      <c r="A55" s="22"/>
      <c r="B55" s="31"/>
      <c r="C55" s="31"/>
      <c r="D55" s="31"/>
      <c r="E55" s="31"/>
      <c r="F55" s="74"/>
      <c r="G55" s="74"/>
      <c r="H55" s="80" t="e">
        <f t="shared" si="0"/>
        <v>#DIV/0!</v>
      </c>
    </row>
    <row r="56" spans="1:8" ht="15" hidden="1">
      <c r="A56" s="22"/>
      <c r="B56" s="31"/>
      <c r="C56" s="31"/>
      <c r="D56" s="31"/>
      <c r="E56" s="31"/>
      <c r="F56" s="74"/>
      <c r="G56" s="74"/>
      <c r="H56" s="80" t="e">
        <f t="shared" si="0"/>
        <v>#DIV/0!</v>
      </c>
    </row>
    <row r="57" spans="1:8" ht="15">
      <c r="A57" s="17" t="s">
        <v>78</v>
      </c>
      <c r="B57" s="30" t="s">
        <v>62</v>
      </c>
      <c r="C57" s="30" t="s">
        <v>54</v>
      </c>
      <c r="D57" s="58"/>
      <c r="E57" s="31"/>
      <c r="F57" s="73">
        <v>14160</v>
      </c>
      <c r="G57" s="73">
        <v>13937.8</v>
      </c>
      <c r="H57" s="80">
        <f t="shared" si="0"/>
        <v>0.9843079096045197</v>
      </c>
    </row>
    <row r="58" spans="1:9" ht="15.75">
      <c r="A58" s="23" t="s">
        <v>49</v>
      </c>
      <c r="B58" s="30" t="s">
        <v>62</v>
      </c>
      <c r="C58" s="30" t="s">
        <v>55</v>
      </c>
      <c r="D58" s="61"/>
      <c r="E58" s="30"/>
      <c r="F58" s="73">
        <v>41170</v>
      </c>
      <c r="G58" s="73">
        <v>39690.6</v>
      </c>
      <c r="H58" s="80">
        <f t="shared" si="0"/>
        <v>0.9640660675248968</v>
      </c>
      <c r="I58" s="77"/>
    </row>
    <row r="59" spans="1:8" s="66" customFormat="1" ht="18" customHeight="1">
      <c r="A59" s="12" t="s">
        <v>92</v>
      </c>
      <c r="B59" s="30" t="s">
        <v>63</v>
      </c>
      <c r="C59" s="30"/>
      <c r="D59" s="61"/>
      <c r="E59" s="61"/>
      <c r="F59" s="73">
        <f>F60</f>
        <v>300</v>
      </c>
      <c r="G59" s="73">
        <f>G60</f>
        <v>286.7</v>
      </c>
      <c r="H59" s="80">
        <f t="shared" si="0"/>
        <v>0.9556666666666667</v>
      </c>
    </row>
    <row r="60" spans="1:8" s="57" customFormat="1" ht="29.25" customHeight="1">
      <c r="A60" s="17" t="s">
        <v>93</v>
      </c>
      <c r="B60" s="30" t="s">
        <v>63</v>
      </c>
      <c r="C60" s="30" t="s">
        <v>63</v>
      </c>
      <c r="D60" s="30"/>
      <c r="E60" s="61"/>
      <c r="F60" s="73">
        <v>300</v>
      </c>
      <c r="G60" s="73">
        <v>286.7</v>
      </c>
      <c r="H60" s="80">
        <f t="shared" si="0"/>
        <v>0.9556666666666667</v>
      </c>
    </row>
    <row r="61" spans="1:8" s="57" customFormat="1" ht="23.25" customHeight="1">
      <c r="A61" s="12" t="s">
        <v>122</v>
      </c>
      <c r="B61" s="30" t="s">
        <v>60</v>
      </c>
      <c r="C61" s="30"/>
      <c r="D61" s="61"/>
      <c r="E61" s="61"/>
      <c r="F61" s="73">
        <v>433.3</v>
      </c>
      <c r="G61" s="73"/>
      <c r="H61" s="80">
        <f>G61/F61</f>
        <v>0</v>
      </c>
    </row>
    <row r="62" spans="1:8" ht="15.75">
      <c r="A62" s="20" t="s">
        <v>50</v>
      </c>
      <c r="B62" s="28">
        <v>10</v>
      </c>
      <c r="C62" s="29"/>
      <c r="D62" s="59"/>
      <c r="E62" s="59"/>
      <c r="F62" s="72">
        <f>F64+F63</f>
        <v>3733.5</v>
      </c>
      <c r="G62" s="72">
        <f>SUM(G63:G64)</f>
        <v>494.2</v>
      </c>
      <c r="H62" s="80">
        <f t="shared" si="0"/>
        <v>0.1323690906655953</v>
      </c>
    </row>
    <row r="63" spans="1:8" ht="15">
      <c r="A63" s="21" t="s">
        <v>117</v>
      </c>
      <c r="B63" s="30">
        <v>10</v>
      </c>
      <c r="C63" s="30" t="s">
        <v>53</v>
      </c>
      <c r="D63" s="30"/>
      <c r="E63" s="30"/>
      <c r="F63" s="73">
        <v>100</v>
      </c>
      <c r="G63" s="73"/>
      <c r="H63" s="80">
        <f>G63/F63</f>
        <v>0</v>
      </c>
    </row>
    <row r="64" spans="1:8" ht="16.5" customHeight="1">
      <c r="A64" s="21" t="s">
        <v>51</v>
      </c>
      <c r="B64" s="30">
        <v>10</v>
      </c>
      <c r="C64" s="30" t="s">
        <v>55</v>
      </c>
      <c r="D64" s="30"/>
      <c r="E64" s="30"/>
      <c r="F64" s="73">
        <v>3633.5</v>
      </c>
      <c r="G64" s="73">
        <v>494.2</v>
      </c>
      <c r="H64" s="80">
        <f t="shared" si="0"/>
        <v>0.1360121095362598</v>
      </c>
    </row>
    <row r="65" spans="1:8" ht="15" hidden="1">
      <c r="A65" s="52"/>
      <c r="B65" s="31"/>
      <c r="C65" s="31"/>
      <c r="D65" s="31"/>
      <c r="E65" s="31"/>
      <c r="F65" s="74"/>
      <c r="G65" s="74"/>
      <c r="H65" s="80" t="e">
        <f t="shared" si="0"/>
        <v>#DIV/0!</v>
      </c>
    </row>
    <row r="66" spans="1:8" ht="15" hidden="1">
      <c r="A66" s="22"/>
      <c r="B66" s="51"/>
      <c r="C66" s="31"/>
      <c r="D66" s="31"/>
      <c r="E66" s="31"/>
      <c r="F66" s="74"/>
      <c r="G66" s="74"/>
      <c r="H66" s="80" t="e">
        <f t="shared" si="0"/>
        <v>#DIV/0!</v>
      </c>
    </row>
    <row r="67" spans="1:8" ht="15" hidden="1">
      <c r="A67" s="53"/>
      <c r="B67" s="31"/>
      <c r="C67" s="31"/>
      <c r="D67" s="31"/>
      <c r="E67" s="31"/>
      <c r="F67" s="74"/>
      <c r="G67" s="74"/>
      <c r="H67" s="80" t="e">
        <f t="shared" si="0"/>
        <v>#DIV/0!</v>
      </c>
    </row>
    <row r="68" spans="1:8" ht="15" hidden="1">
      <c r="A68" s="22"/>
      <c r="B68" s="31"/>
      <c r="C68" s="31"/>
      <c r="D68" s="31"/>
      <c r="E68" s="31"/>
      <c r="F68" s="74"/>
      <c r="G68" s="74"/>
      <c r="H68" s="80" t="e">
        <f t="shared" si="0"/>
        <v>#DIV/0!</v>
      </c>
    </row>
    <row r="69" spans="1:8" ht="15" hidden="1">
      <c r="A69" s="64"/>
      <c r="B69" s="51"/>
      <c r="C69" s="31"/>
      <c r="D69" s="31"/>
      <c r="E69" s="31"/>
      <c r="F69" s="74"/>
      <c r="G69" s="74"/>
      <c r="H69" s="80" t="e">
        <f t="shared" si="0"/>
        <v>#DIV/0!</v>
      </c>
    </row>
    <row r="70" spans="1:8" ht="15" hidden="1">
      <c r="A70" s="22"/>
      <c r="B70" s="51"/>
      <c r="C70" s="31"/>
      <c r="D70" s="31"/>
      <c r="E70" s="31"/>
      <c r="F70" s="74"/>
      <c r="G70" s="74"/>
      <c r="H70" s="80" t="e">
        <f t="shared" si="0"/>
        <v>#DIV/0!</v>
      </c>
    </row>
    <row r="71" spans="1:8" ht="15" hidden="1">
      <c r="A71" s="21"/>
      <c r="B71" s="30"/>
      <c r="C71" s="30"/>
      <c r="D71" s="30"/>
      <c r="E71" s="30"/>
      <c r="F71" s="73"/>
      <c r="G71" s="73"/>
      <c r="H71" s="80" t="e">
        <f t="shared" si="0"/>
        <v>#DIV/0!</v>
      </c>
    </row>
    <row r="72" spans="1:8" ht="15" hidden="1">
      <c r="A72" s="22"/>
      <c r="B72" s="51"/>
      <c r="C72" s="31"/>
      <c r="D72" s="31"/>
      <c r="E72" s="31"/>
      <c r="F72" s="74"/>
      <c r="G72" s="74"/>
      <c r="H72" s="80" t="e">
        <f t="shared" si="0"/>
        <v>#DIV/0!</v>
      </c>
    </row>
    <row r="73" spans="1:8" ht="15" hidden="1">
      <c r="A73" s="22"/>
      <c r="B73" s="51"/>
      <c r="C73" s="31"/>
      <c r="D73" s="31"/>
      <c r="E73" s="31"/>
      <c r="F73" s="74"/>
      <c r="G73" s="74"/>
      <c r="H73" s="80" t="e">
        <f t="shared" si="0"/>
        <v>#DIV/0!</v>
      </c>
    </row>
    <row r="74" spans="1:8" ht="15" hidden="1">
      <c r="A74" s="22"/>
      <c r="B74" s="51"/>
      <c r="C74" s="31"/>
      <c r="D74" s="31"/>
      <c r="E74" s="31"/>
      <c r="F74" s="74"/>
      <c r="G74" s="74"/>
      <c r="H74" s="80" t="e">
        <f aca="true" t="shared" si="1" ref="H74:H96">G74/F74</f>
        <v>#DIV/0!</v>
      </c>
    </row>
    <row r="75" spans="1:8" ht="15" hidden="1">
      <c r="A75" s="16"/>
      <c r="B75" s="51"/>
      <c r="C75" s="31"/>
      <c r="D75" s="31"/>
      <c r="E75" s="31"/>
      <c r="F75" s="74"/>
      <c r="G75" s="74"/>
      <c r="H75" s="80" t="e">
        <f t="shared" si="1"/>
        <v>#DIV/0!</v>
      </c>
    </row>
    <row r="76" spans="1:8" ht="15" hidden="1">
      <c r="A76" s="16"/>
      <c r="B76" s="51"/>
      <c r="C76" s="31"/>
      <c r="D76" s="31"/>
      <c r="E76" s="31"/>
      <c r="F76" s="74"/>
      <c r="G76" s="74"/>
      <c r="H76" s="80" t="e">
        <f t="shared" si="1"/>
        <v>#DIV/0!</v>
      </c>
    </row>
    <row r="77" spans="1:8" ht="15" hidden="1">
      <c r="A77" s="16"/>
      <c r="B77" s="51"/>
      <c r="C77" s="31"/>
      <c r="D77" s="31"/>
      <c r="E77" s="31"/>
      <c r="F77" s="74"/>
      <c r="G77" s="74"/>
      <c r="H77" s="80" t="e">
        <f t="shared" si="1"/>
        <v>#DIV/0!</v>
      </c>
    </row>
    <row r="78" spans="1:8" ht="15" hidden="1">
      <c r="A78" s="16"/>
      <c r="B78" s="51"/>
      <c r="C78" s="31"/>
      <c r="D78" s="31"/>
      <c r="E78" s="31"/>
      <c r="F78" s="74"/>
      <c r="G78" s="74"/>
      <c r="H78" s="80" t="e">
        <f t="shared" si="1"/>
        <v>#DIV/0!</v>
      </c>
    </row>
    <row r="79" spans="1:8" ht="15" hidden="1">
      <c r="A79" s="16"/>
      <c r="B79" s="51"/>
      <c r="C79" s="31"/>
      <c r="D79" s="31"/>
      <c r="E79" s="31"/>
      <c r="F79" s="74"/>
      <c r="G79" s="74"/>
      <c r="H79" s="80" t="e">
        <f t="shared" si="1"/>
        <v>#DIV/0!</v>
      </c>
    </row>
    <row r="80" spans="1:8" ht="15" hidden="1">
      <c r="A80" s="16"/>
      <c r="B80" s="51"/>
      <c r="C80" s="31"/>
      <c r="D80" s="31"/>
      <c r="E80" s="31"/>
      <c r="F80" s="74"/>
      <c r="G80" s="74"/>
      <c r="H80" s="80" t="e">
        <f t="shared" si="1"/>
        <v>#DIV/0!</v>
      </c>
    </row>
    <row r="81" spans="1:8" ht="15" hidden="1">
      <c r="A81" s="16"/>
      <c r="B81" s="51"/>
      <c r="C81" s="31"/>
      <c r="D81" s="31"/>
      <c r="E81" s="31"/>
      <c r="F81" s="74"/>
      <c r="G81" s="74"/>
      <c r="H81" s="80" t="e">
        <f t="shared" si="1"/>
        <v>#DIV/0!</v>
      </c>
    </row>
    <row r="82" spans="1:8" ht="15" hidden="1">
      <c r="A82" s="16"/>
      <c r="B82" s="51"/>
      <c r="C82" s="31"/>
      <c r="D82" s="31"/>
      <c r="E82" s="31"/>
      <c r="F82" s="74"/>
      <c r="G82" s="74"/>
      <c r="H82" s="80" t="e">
        <f t="shared" si="1"/>
        <v>#DIV/0!</v>
      </c>
    </row>
    <row r="83" spans="1:8" ht="15" hidden="1">
      <c r="A83" s="16"/>
      <c r="B83" s="51"/>
      <c r="C83" s="31"/>
      <c r="D83" s="31"/>
      <c r="E83" s="31"/>
      <c r="F83" s="74"/>
      <c r="G83" s="74"/>
      <c r="H83" s="80" t="e">
        <f t="shared" si="1"/>
        <v>#DIV/0!</v>
      </c>
    </row>
    <row r="84" spans="1:8" ht="15" hidden="1">
      <c r="A84" s="16"/>
      <c r="B84" s="51"/>
      <c r="C84" s="31"/>
      <c r="D84" s="31"/>
      <c r="E84" s="31"/>
      <c r="F84" s="74"/>
      <c r="G84" s="74"/>
      <c r="H84" s="80" t="e">
        <f t="shared" si="1"/>
        <v>#DIV/0!</v>
      </c>
    </row>
    <row r="85" spans="1:8" ht="15" hidden="1">
      <c r="A85" s="16"/>
      <c r="B85" s="51"/>
      <c r="C85" s="31"/>
      <c r="D85" s="31"/>
      <c r="E85" s="31"/>
      <c r="F85" s="74"/>
      <c r="G85" s="74"/>
      <c r="H85" s="80" t="e">
        <f t="shared" si="1"/>
        <v>#DIV/0!</v>
      </c>
    </row>
    <row r="86" spans="1:8" ht="15" hidden="1">
      <c r="A86" s="16"/>
      <c r="B86" s="51"/>
      <c r="C86" s="31"/>
      <c r="D86" s="31"/>
      <c r="E86" s="31"/>
      <c r="F86" s="74"/>
      <c r="G86" s="74"/>
      <c r="H86" s="80" t="e">
        <f t="shared" si="1"/>
        <v>#DIV/0!</v>
      </c>
    </row>
    <row r="87" spans="1:8" ht="15" hidden="1">
      <c r="A87" s="16"/>
      <c r="B87" s="51"/>
      <c r="C87" s="31"/>
      <c r="D87" s="31"/>
      <c r="E87" s="31"/>
      <c r="F87" s="74"/>
      <c r="G87" s="74"/>
      <c r="H87" s="80" t="e">
        <f t="shared" si="1"/>
        <v>#DIV/0!</v>
      </c>
    </row>
    <row r="88" spans="1:8" ht="15" hidden="1">
      <c r="A88" s="16"/>
      <c r="B88" s="51"/>
      <c r="C88" s="31"/>
      <c r="D88" s="31"/>
      <c r="E88" s="31"/>
      <c r="F88" s="74"/>
      <c r="G88" s="74"/>
      <c r="H88" s="80" t="e">
        <f t="shared" si="1"/>
        <v>#DIV/0!</v>
      </c>
    </row>
    <row r="89" spans="1:8" ht="15" hidden="1">
      <c r="A89" s="16"/>
      <c r="B89" s="51"/>
      <c r="C89" s="31"/>
      <c r="D89" s="31"/>
      <c r="E89" s="31"/>
      <c r="F89" s="74"/>
      <c r="G89" s="74"/>
      <c r="H89" s="80" t="e">
        <f t="shared" si="1"/>
        <v>#DIV/0!</v>
      </c>
    </row>
    <row r="90" spans="1:8" ht="15" hidden="1">
      <c r="A90" s="16"/>
      <c r="B90" s="51"/>
      <c r="C90" s="31"/>
      <c r="D90" s="31"/>
      <c r="E90" s="31"/>
      <c r="F90" s="74"/>
      <c r="G90" s="74"/>
      <c r="H90" s="80" t="e">
        <f t="shared" si="1"/>
        <v>#DIV/0!</v>
      </c>
    </row>
    <row r="91" spans="1:8" ht="15" hidden="1">
      <c r="A91" s="16"/>
      <c r="B91" s="51"/>
      <c r="C91" s="31"/>
      <c r="D91" s="31"/>
      <c r="E91" s="31"/>
      <c r="F91" s="74"/>
      <c r="G91" s="74"/>
      <c r="H91" s="80" t="e">
        <f t="shared" si="1"/>
        <v>#DIV/0!</v>
      </c>
    </row>
    <row r="92" spans="1:8" ht="15" hidden="1">
      <c r="A92" s="16"/>
      <c r="B92" s="51"/>
      <c r="C92" s="31"/>
      <c r="D92" s="31"/>
      <c r="E92" s="31"/>
      <c r="F92" s="74"/>
      <c r="G92" s="74"/>
      <c r="H92" s="80" t="e">
        <f t="shared" si="1"/>
        <v>#DIV/0!</v>
      </c>
    </row>
    <row r="93" spans="1:8" ht="15" hidden="1">
      <c r="A93" s="16"/>
      <c r="B93" s="51"/>
      <c r="C93" s="31"/>
      <c r="D93" s="31"/>
      <c r="E93" s="31"/>
      <c r="F93" s="74"/>
      <c r="G93" s="74"/>
      <c r="H93" s="80" t="e">
        <f t="shared" si="1"/>
        <v>#DIV/0!</v>
      </c>
    </row>
    <row r="94" spans="1:8" ht="15" hidden="1">
      <c r="A94" s="16"/>
      <c r="B94" s="51"/>
      <c r="C94" s="31"/>
      <c r="D94" s="31"/>
      <c r="E94" s="31"/>
      <c r="F94" s="74"/>
      <c r="G94" s="74"/>
      <c r="H94" s="80" t="e">
        <f t="shared" si="1"/>
        <v>#DIV/0!</v>
      </c>
    </row>
    <row r="95" spans="1:8" ht="15" hidden="1">
      <c r="A95" s="16"/>
      <c r="B95" s="51"/>
      <c r="C95" s="31"/>
      <c r="D95" s="31"/>
      <c r="E95" s="31"/>
      <c r="F95" s="74"/>
      <c r="G95" s="74"/>
      <c r="H95" s="80" t="e">
        <f t="shared" si="1"/>
        <v>#DIV/0!</v>
      </c>
    </row>
    <row r="96" spans="1:8" ht="15" hidden="1">
      <c r="A96" s="16"/>
      <c r="B96" s="51"/>
      <c r="C96" s="31"/>
      <c r="D96" s="31"/>
      <c r="E96" s="31"/>
      <c r="F96" s="74"/>
      <c r="G96" s="74"/>
      <c r="H96" s="80" t="e">
        <f t="shared" si="1"/>
        <v>#DIV/0!</v>
      </c>
    </row>
    <row r="97" spans="1:8" ht="16.5">
      <c r="A97" s="24" t="s">
        <v>52</v>
      </c>
      <c r="B97" s="31"/>
      <c r="C97" s="31"/>
      <c r="D97" s="31"/>
      <c r="E97" s="31"/>
      <c r="F97" s="73">
        <f>F13+F18+F27+F30+F31+F38+F42+F53+F59+F62+F61</f>
        <v>172407.57</v>
      </c>
      <c r="G97" s="73">
        <f>G13+G18+G30+G31+G38+G42+G53+G59+G62</f>
        <v>164367.90000000002</v>
      </c>
      <c r="H97" s="79">
        <f>G97/F97</f>
        <v>0.9533682308729252</v>
      </c>
    </row>
    <row r="98" spans="6:7" ht="12.75">
      <c r="F98" s="78"/>
      <c r="G98" s="77"/>
    </row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24.125" style="33" customWidth="1"/>
    <col min="2" max="2" width="42.375" style="34" customWidth="1"/>
    <col min="3" max="3" width="17.625" style="34" customWidth="1"/>
    <col min="4" max="4" width="16.875" style="34" customWidth="1"/>
  </cols>
  <sheetData>
    <row r="1" ht="15.75">
      <c r="C1" s="90" t="s">
        <v>133</v>
      </c>
    </row>
    <row r="2" ht="15.75">
      <c r="C2" s="90" t="s">
        <v>130</v>
      </c>
    </row>
    <row r="3" ht="15.75">
      <c r="C3" s="90" t="s">
        <v>96</v>
      </c>
    </row>
    <row r="4" spans="3:5" ht="18.75">
      <c r="C4" s="111" t="s">
        <v>136</v>
      </c>
      <c r="D4" s="112"/>
      <c r="E4" s="112"/>
    </row>
    <row r="5" ht="27" customHeight="1"/>
    <row r="6" spans="1:4" ht="32.25" customHeight="1">
      <c r="A6" s="108" t="s">
        <v>131</v>
      </c>
      <c r="B6" s="108"/>
      <c r="C6" s="108"/>
      <c r="D6" s="108"/>
    </row>
    <row r="7" spans="1:4" ht="15">
      <c r="A7" s="38"/>
      <c r="D7" s="7" t="s">
        <v>1</v>
      </c>
    </row>
    <row r="8" spans="1:4" s="35" customFormat="1" ht="31.5">
      <c r="A8" s="9" t="s">
        <v>64</v>
      </c>
      <c r="B8" s="9" t="s">
        <v>65</v>
      </c>
      <c r="C8" s="32" t="s">
        <v>111</v>
      </c>
      <c r="D8" s="25" t="s">
        <v>132</v>
      </c>
    </row>
    <row r="9" spans="1:4" ht="14.25">
      <c r="A9" s="39"/>
      <c r="B9" s="21" t="s">
        <v>99</v>
      </c>
      <c r="C9" s="91">
        <v>-19240</v>
      </c>
      <c r="D9" s="94">
        <v>10372.8</v>
      </c>
    </row>
    <row r="10" spans="1:4" ht="29.25" customHeight="1">
      <c r="A10" s="39"/>
      <c r="B10" s="21" t="s">
        <v>66</v>
      </c>
      <c r="C10" s="91"/>
      <c r="D10" s="94"/>
    </row>
    <row r="11" spans="1:4" ht="28.5">
      <c r="A11" s="40" t="s">
        <v>67</v>
      </c>
      <c r="B11" s="17" t="s">
        <v>68</v>
      </c>
      <c r="C11" s="91">
        <v>66898.3</v>
      </c>
      <c r="D11" s="62"/>
    </row>
    <row r="12" spans="1:4" ht="15" hidden="1">
      <c r="A12" s="39"/>
      <c r="B12" s="16"/>
      <c r="C12" s="37"/>
      <c r="D12" s="37"/>
    </row>
    <row r="13" spans="1:4" ht="15" hidden="1">
      <c r="A13" s="39"/>
      <c r="B13" s="16"/>
      <c r="C13" s="37"/>
      <c r="D13" s="37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Сергей</cp:lastModifiedBy>
  <cp:lastPrinted>2014-03-24T06:35:29Z</cp:lastPrinted>
  <dcterms:created xsi:type="dcterms:W3CDTF">2009-04-06T11:26:23Z</dcterms:created>
  <dcterms:modified xsi:type="dcterms:W3CDTF">2014-04-03T13:30:37Z</dcterms:modified>
  <cp:category/>
  <cp:version/>
  <cp:contentType/>
  <cp:contentStatus/>
</cp:coreProperties>
</file>